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3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<sst xmlns="http://schemas.openxmlformats.org/spreadsheetml/2006/main" count="23" uniqueCount="19">
  <si>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Y</t>
  </si>
  <si>
    <t>X</t>
  </si>
  <si>
    <t>y=</t>
  </si>
  <si>
    <t>x</t>
  </si>
  <si>
    <t>y</t>
  </si>
  <si>
    <t>x2</t>
  </si>
  <si>
    <t>y2</t>
  </si>
  <si>
    <t>xy</t>
  </si>
  <si>
    <t>Lxx</t>
  </si>
  <si>
    <t>Lyy</t>
  </si>
  <si>
    <t>Lxy</t>
  </si>
  <si>
    <t>b=</t>
  </si>
  <si>
    <t>m=</t>
  </si>
  <si>
    <t>r=</t>
  </si>
  <si>
    <t>r^2   =</t>
  </si>
  <si>
    <t>g7*a15</t>
  </si>
  <si>
    <t>G5+G7x</t>
  </si>
  <si>
    <t>G5+(G7)*(x-A15)</t>
  </si>
  <si>
    <t>g5 - i11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</si>
</sst>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"/>
    <numFmt numFmtId="166" formatCode="0.000"/>
    <numFmt numFmtId="167" formatCode="0.00000"/>
    <numFmt numFmtId="168" formatCode="0.0000000000000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5.8515625" style="0" customWidth="1"/>
    <col min="2" max="2" width="5.7109375" style="0" customWidth="1"/>
    <col min="3" max="3" width="5.28125" style="0" customWidth="1"/>
    <col min="4" max="4" width="7.7109375" style="0" customWidth="1"/>
    <col min="5" max="6" width="6.28125" style="0" customWidth="1"/>
    <col min="7" max="7" width="12.8515625" style="0" customWidth="1"/>
    <col min="9" max="9" width="6.28125" style="0" customWidth="1"/>
    <col min="10" max="10" width="3.7109375" style="0" customWidth="1"/>
    <col min="11" max="13" width="6.28125" style="0" customWidth="1"/>
    <col min="14" max="23" width="4.421875" style="0" customWidth="1"/>
  </cols>
  <sheetData>
    <row r="1" spans="1:16" ht="12.7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>
        <f>A12*C13-A14</f>
        <v>63900</v>
      </c>
      <c r="H1" s="2"/>
      <c r="I1" s="2"/>
      <c r="K1" s="3" t="s">
        <v>0</v>
      </c>
      <c r="L1" s="4" t="s">
        <v>1</v>
      </c>
      <c r="O1" s="3" t="s">
        <v>0</v>
      </c>
      <c r="P1" s="4" t="s">
        <v>1</v>
      </c>
    </row>
    <row r="2" spans="1:16" ht="12.75">
      <c r="A2" s="5">
        <v>100</v>
      </c>
      <c r="B2" s="5">
        <v>3</v>
      </c>
      <c r="C2" s="2">
        <f>A2^2</f>
        <v>10000</v>
      </c>
      <c r="D2" s="2">
        <f>B2^2</f>
        <v>9</v>
      </c>
      <c r="E2" s="2">
        <f>A2*B2</f>
        <v>300</v>
      </c>
      <c r="F2" s="2" t="s">
        <v>9</v>
      </c>
      <c r="G2" s="2">
        <f>B12*D13-B14</f>
        <v>9241</v>
      </c>
      <c r="H2" s="2"/>
      <c r="I2" s="2"/>
      <c r="K2" s="5">
        <v>3</v>
      </c>
      <c r="L2" s="5">
        <v>100</v>
      </c>
      <c r="O2" s="5">
        <v>3</v>
      </c>
      <c r="P2" s="5">
        <v>100</v>
      </c>
    </row>
    <row r="3" spans="1:16" ht="12.75">
      <c r="A3" s="6">
        <v>90</v>
      </c>
      <c r="B3" s="6">
        <v>5</v>
      </c>
      <c r="C3" s="2">
        <f aca="true" t="shared" si="0" ref="C3:D11">A3^2</f>
        <v>8100</v>
      </c>
      <c r="D3" s="2">
        <f t="shared" si="0"/>
        <v>25</v>
      </c>
      <c r="E3" s="2">
        <f aca="true" t="shared" si="1" ref="E3:E11">A3*B3</f>
        <v>450</v>
      </c>
      <c r="F3" s="2" t="s">
        <v>10</v>
      </c>
      <c r="G3" s="2">
        <f>10*E13-(A13*B13)</f>
        <v>-20980</v>
      </c>
      <c r="H3" s="2"/>
      <c r="I3" s="2"/>
      <c r="K3" s="6">
        <v>5</v>
      </c>
      <c r="L3" s="6">
        <v>90</v>
      </c>
      <c r="O3" s="6">
        <v>5</v>
      </c>
      <c r="P3" s="6">
        <v>90</v>
      </c>
    </row>
    <row r="4" spans="1:16" ht="12.75">
      <c r="A4" s="6">
        <v>80</v>
      </c>
      <c r="B4" s="6">
        <v>9</v>
      </c>
      <c r="C4" s="2">
        <f t="shared" si="0"/>
        <v>6400</v>
      </c>
      <c r="D4" s="2">
        <f t="shared" si="0"/>
        <v>81</v>
      </c>
      <c r="E4" s="2">
        <f t="shared" si="1"/>
        <v>720</v>
      </c>
      <c r="F4" s="2"/>
      <c r="G4" s="2"/>
      <c r="H4" s="2"/>
      <c r="I4" s="2"/>
      <c r="K4" s="6">
        <v>9</v>
      </c>
      <c r="L4" s="6">
        <v>80</v>
      </c>
      <c r="O4" s="6">
        <v>9</v>
      </c>
      <c r="P4" s="6">
        <v>80</v>
      </c>
    </row>
    <row r="5" spans="1:16" ht="12.75">
      <c r="A5" s="6">
        <v>45</v>
      </c>
      <c r="B5" s="6">
        <v>10</v>
      </c>
      <c r="C5" s="2">
        <f t="shared" si="0"/>
        <v>2025</v>
      </c>
      <c r="D5" s="2">
        <f t="shared" si="0"/>
        <v>100</v>
      </c>
      <c r="E5" s="2">
        <f t="shared" si="1"/>
        <v>450</v>
      </c>
      <c r="F5" s="2" t="s">
        <v>11</v>
      </c>
      <c r="G5" s="2">
        <f>B13/10</f>
        <v>17.3</v>
      </c>
      <c r="H5" s="2"/>
      <c r="I5" s="2"/>
      <c r="K5" s="6">
        <v>10</v>
      </c>
      <c r="L5" s="6">
        <v>45</v>
      </c>
      <c r="O5" s="6">
        <v>10</v>
      </c>
      <c r="P5" s="6">
        <v>45</v>
      </c>
    </row>
    <row r="6" spans="1:16" ht="12.75">
      <c r="A6" s="6">
        <v>50</v>
      </c>
      <c r="B6" s="6">
        <v>20</v>
      </c>
      <c r="C6" s="2">
        <f t="shared" si="0"/>
        <v>2500</v>
      </c>
      <c r="D6" s="2">
        <f t="shared" si="0"/>
        <v>400</v>
      </c>
      <c r="E6" s="2">
        <f t="shared" si="1"/>
        <v>1000</v>
      </c>
      <c r="F6" s="2"/>
      <c r="G6" s="2"/>
      <c r="H6" s="2"/>
      <c r="I6" s="2"/>
      <c r="K6" s="6">
        <v>20</v>
      </c>
      <c r="L6" s="6">
        <v>50</v>
      </c>
      <c r="O6" s="6">
        <v>20</v>
      </c>
      <c r="P6" s="6">
        <v>50</v>
      </c>
    </row>
    <row r="7" spans="1:16" ht="12.75">
      <c r="A7" s="6">
        <v>50</v>
      </c>
      <c r="B7" s="6">
        <v>21</v>
      </c>
      <c r="C7" s="2">
        <f t="shared" si="0"/>
        <v>2500</v>
      </c>
      <c r="D7" s="2">
        <f t="shared" si="0"/>
        <v>441</v>
      </c>
      <c r="E7" s="2">
        <f t="shared" si="1"/>
        <v>1050</v>
      </c>
      <c r="F7" s="2" t="s">
        <v>12</v>
      </c>
      <c r="G7" s="2">
        <f>G3/G1</f>
        <v>-0.3283255086071987</v>
      </c>
      <c r="H7" s="2"/>
      <c r="I7" s="2"/>
      <c r="K7" s="6">
        <v>21</v>
      </c>
      <c r="L7" s="6">
        <v>50</v>
      </c>
      <c r="O7" s="6">
        <v>21</v>
      </c>
      <c r="P7" s="6">
        <v>50</v>
      </c>
    </row>
    <row r="8" spans="1:16" ht="12.75">
      <c r="A8" s="6">
        <v>60</v>
      </c>
      <c r="B8" s="6">
        <v>24</v>
      </c>
      <c r="C8" s="2">
        <f t="shared" si="0"/>
        <v>3600</v>
      </c>
      <c r="D8" s="2">
        <f t="shared" si="0"/>
        <v>576</v>
      </c>
      <c r="E8" s="2">
        <f t="shared" si="1"/>
        <v>1440</v>
      </c>
      <c r="F8" s="2"/>
      <c r="G8" s="2"/>
      <c r="H8" s="2"/>
      <c r="I8" s="2"/>
      <c r="K8" s="6">
        <v>24</v>
      </c>
      <c r="L8" s="6">
        <v>60</v>
      </c>
      <c r="O8" s="6">
        <v>24</v>
      </c>
      <c r="P8" s="6">
        <v>60</v>
      </c>
    </row>
    <row r="9" spans="1:16" ht="12.75">
      <c r="A9" s="6">
        <v>40</v>
      </c>
      <c r="B9" s="6">
        <v>22</v>
      </c>
      <c r="C9" s="2">
        <f t="shared" si="0"/>
        <v>1600</v>
      </c>
      <c r="D9" s="2">
        <f t="shared" si="0"/>
        <v>484</v>
      </c>
      <c r="E9" s="2">
        <f t="shared" si="1"/>
        <v>880</v>
      </c>
      <c r="F9" s="2" t="s">
        <v>13</v>
      </c>
      <c r="G9" s="2">
        <f>G3/(SQRT(G1*G2))</f>
        <v>-0.8633672481329648</v>
      </c>
      <c r="H9" s="8" t="s">
        <v>14</v>
      </c>
      <c r="I9" s="9">
        <f>G9^2</f>
        <v>0.7454030051486885</v>
      </c>
      <c r="K9" s="6">
        <v>22</v>
      </c>
      <c r="L9" s="6">
        <v>40</v>
      </c>
      <c r="O9" s="6">
        <v>22</v>
      </c>
      <c r="P9" s="6">
        <v>40</v>
      </c>
    </row>
    <row r="10" spans="1:16" ht="12.75">
      <c r="A10" s="6">
        <v>25</v>
      </c>
      <c r="B10" s="6">
        <v>24</v>
      </c>
      <c r="C10" s="2">
        <f t="shared" si="0"/>
        <v>625</v>
      </c>
      <c r="D10" s="2">
        <f t="shared" si="0"/>
        <v>576</v>
      </c>
      <c r="E10" s="2">
        <f t="shared" si="1"/>
        <v>600</v>
      </c>
      <c r="F10" s="2"/>
      <c r="G10" s="2"/>
      <c r="H10" s="2"/>
      <c r="I10" s="2" t="s">
        <v>15</v>
      </c>
      <c r="K10" s="6">
        <v>24</v>
      </c>
      <c r="L10" s="6">
        <v>25</v>
      </c>
      <c r="O10" s="6">
        <v>24</v>
      </c>
      <c r="P10" s="6">
        <v>25</v>
      </c>
    </row>
    <row r="11" spans="1:16" ht="12.75">
      <c r="A11" s="7">
        <v>20</v>
      </c>
      <c r="B11" s="7">
        <v>35</v>
      </c>
      <c r="C11" s="2">
        <f t="shared" si="0"/>
        <v>400</v>
      </c>
      <c r="D11" s="2">
        <f t="shared" si="0"/>
        <v>1225</v>
      </c>
      <c r="E11" s="2">
        <f t="shared" si="1"/>
        <v>700</v>
      </c>
      <c r="F11" s="2" t="s">
        <v>2</v>
      </c>
      <c r="G11" s="2" t="s">
        <v>16</v>
      </c>
      <c r="H11" s="2"/>
      <c r="I11" s="2">
        <f>G7*A15</f>
        <v>-18.38622848200313</v>
      </c>
      <c r="K11" s="7">
        <v>35</v>
      </c>
      <c r="L11" s="7">
        <v>20</v>
      </c>
      <c r="O11" s="7">
        <v>35</v>
      </c>
      <c r="P11" s="7">
        <v>20</v>
      </c>
    </row>
    <row r="12" spans="1:9" ht="12.75">
      <c r="A12" s="10">
        <v>10</v>
      </c>
      <c r="B12" s="10">
        <v>10</v>
      </c>
      <c r="C12" s="2"/>
      <c r="D12" s="2"/>
      <c r="E12" s="2"/>
      <c r="F12" s="2"/>
      <c r="G12" s="2" t="s">
        <v>17</v>
      </c>
      <c r="H12" s="2"/>
      <c r="I12" s="2" t="s">
        <v>18</v>
      </c>
    </row>
    <row r="13" spans="1:9" ht="12.75">
      <c r="A13" s="2">
        <f>SUM(A2:A11)</f>
        <v>560</v>
      </c>
      <c r="B13" s="2">
        <f>SUM(B2:B11)</f>
        <v>173</v>
      </c>
      <c r="C13" s="2">
        <f>SUM(C2:C12)</f>
        <v>37750</v>
      </c>
      <c r="D13" s="2">
        <f>SUM(D2:D12)</f>
        <v>3917</v>
      </c>
      <c r="E13" s="2">
        <f>SUM(E2:E12)</f>
        <v>7590</v>
      </c>
      <c r="F13" s="2"/>
      <c r="G13" s="2"/>
      <c r="H13" s="2"/>
      <c r="I13" s="11">
        <f>G5-I11</f>
        <v>35.68622848200313</v>
      </c>
    </row>
    <row r="14" spans="1:9" ht="12.75">
      <c r="A14" s="2">
        <f>A13^2</f>
        <v>313600</v>
      </c>
      <c r="B14" s="2">
        <f>B13^2</f>
        <v>29929</v>
      </c>
      <c r="C14" s="2"/>
      <c r="D14" s="2"/>
      <c r="E14" s="2"/>
      <c r="F14" s="2"/>
      <c r="G14" s="2"/>
      <c r="H14" s="2"/>
      <c r="I14" s="2"/>
    </row>
    <row r="15" spans="1:9" ht="12.75">
      <c r="A15" s="2">
        <f>AVERAGE(A2:A11)</f>
        <v>56</v>
      </c>
      <c r="B15" s="2"/>
      <c r="C15" s="2"/>
      <c r="D15" s="2"/>
      <c r="E15" s="2"/>
      <c r="F15" s="8" t="s">
        <v>2</v>
      </c>
      <c r="G15" s="12">
        <f>G7</f>
        <v>-0.3283255086071987</v>
      </c>
      <c r="H15" s="12" t="s">
        <v>3</v>
      </c>
      <c r="I15" s="12">
        <f>I13</f>
        <v>35.68622848200313</v>
      </c>
    </row>
    <row r="19" spans="1:2" ht="12.75">
      <c r="A19">
        <v>1</v>
      </c>
      <c r="B19">
        <v>4</v>
      </c>
    </row>
    <row r="20" spans="1:5" ht="12.75">
      <c r="A20">
        <v>2</v>
      </c>
      <c r="B20">
        <v>2</v>
      </c>
      <c r="D20">
        <f>A19*A20</f>
        <v>2</v>
      </c>
      <c r="E20">
        <f>B19*B20</f>
        <v>8</v>
      </c>
    </row>
    <row r="21" spans="1:5" ht="12.75">
      <c r="A21">
        <v>3</v>
      </c>
      <c r="B21">
        <v>8</v>
      </c>
      <c r="D21">
        <f>D20*A21</f>
        <v>6</v>
      </c>
      <c r="E21">
        <f>E20*B21</f>
        <v>64</v>
      </c>
    </row>
    <row r="22" spans="1:5" ht="12.75">
      <c r="A22">
        <v>4</v>
      </c>
      <c r="B22">
        <v>6</v>
      </c>
      <c r="D22">
        <f aca="true" t="shared" si="2" ref="D22:E28">D21*A22</f>
        <v>24</v>
      </c>
      <c r="E22">
        <f t="shared" si="2"/>
        <v>384</v>
      </c>
    </row>
    <row r="23" spans="1:5" ht="12.75">
      <c r="A23">
        <v>5</v>
      </c>
      <c r="B23">
        <v>12</v>
      </c>
      <c r="D23">
        <f t="shared" si="2"/>
        <v>120</v>
      </c>
      <c r="E23">
        <f t="shared" si="2"/>
        <v>4608</v>
      </c>
    </row>
    <row r="24" spans="1:5" ht="12.75">
      <c r="A24">
        <v>6</v>
      </c>
      <c r="B24">
        <v>10</v>
      </c>
      <c r="D24">
        <f t="shared" si="2"/>
        <v>720</v>
      </c>
      <c r="E24">
        <f t="shared" si="2"/>
        <v>46080</v>
      </c>
    </row>
    <row r="25" spans="1:5" ht="12.75">
      <c r="A25">
        <v>7</v>
      </c>
      <c r="B25">
        <v>16</v>
      </c>
      <c r="D25">
        <f t="shared" si="2"/>
        <v>5040</v>
      </c>
      <c r="E25">
        <f t="shared" si="2"/>
        <v>737280</v>
      </c>
    </row>
    <row r="26" spans="1:5" ht="12.75">
      <c r="A26">
        <v>8</v>
      </c>
      <c r="B26">
        <v>14</v>
      </c>
      <c r="D26">
        <f t="shared" si="2"/>
        <v>40320</v>
      </c>
      <c r="E26">
        <f t="shared" si="2"/>
        <v>10321920</v>
      </c>
    </row>
    <row r="27" spans="1:5" ht="12.75">
      <c r="A27">
        <v>9</v>
      </c>
      <c r="B27">
        <v>18</v>
      </c>
      <c r="D27">
        <f t="shared" si="2"/>
        <v>362880</v>
      </c>
      <c r="E27">
        <f t="shared" si="2"/>
        <v>185794560</v>
      </c>
    </row>
    <row r="28" spans="1:5" ht="12.75">
      <c r="A28">
        <v>10</v>
      </c>
      <c r="B28">
        <v>20</v>
      </c>
      <c r="D28">
        <f t="shared" si="2"/>
        <v>3628800</v>
      </c>
      <c r="E28">
        <f t="shared" si="2"/>
        <v>3715891200</v>
      </c>
    </row>
    <row r="29" spans="1:5" ht="12.75">
      <c r="A29" s="1">
        <f>AVERAGE(A19:A28)</f>
        <v>5.5</v>
      </c>
      <c r="B29" s="1">
        <f>AVERAGE(B19:B28)</f>
        <v>11</v>
      </c>
      <c r="D29">
        <f>(D28)^(1/10)</f>
        <v>4.528728688116765</v>
      </c>
      <c r="E29">
        <f>(E28)^(1/10)</f>
        <v>9.057457376233529</v>
      </c>
    </row>
    <row r="30" spans="1:2" ht="12.75">
      <c r="A30" s="1">
        <f>STDEV(A19:A28)</f>
        <v>3.0276503540974917</v>
      </c>
      <c r="B30" s="1">
        <f>STDEV(B19:B28)</f>
        <v>6.0553007081949835</v>
      </c>
    </row>
    <row r="31" spans="1:2" ht="12.75">
      <c r="A31" s="1">
        <f>A30/3</f>
        <v>1.009216784699164</v>
      </c>
      <c r="B31" s="1">
        <f>B30/3</f>
        <v>2.018433569398328</v>
      </c>
    </row>
    <row r="32" spans="1:2" ht="12.75">
      <c r="A32" s="1">
        <f>(A30)^2</f>
        <v>9.166666666666668</v>
      </c>
      <c r="B32" s="1">
        <f>(B30)^2</f>
        <v>36.66666666666667</v>
      </c>
    </row>
    <row r="33" spans="1:2" ht="12.75">
      <c r="A33" s="1">
        <f>MEDIAN(A19:A28)</f>
        <v>5.5</v>
      </c>
      <c r="B33" s="1">
        <f>MEDIAN(B19:B28)</f>
        <v>11</v>
      </c>
    </row>
  </sheetData>
  <sheetProtection/>
  <printOptions gridLines="1"/>
  <pageMargins left="0.65" right="0.75" top="0.55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Jass</dc:creator>
  <cp:keywords/>
  <dc:description/>
  <cp:lastModifiedBy>TOSHIBA</cp:lastModifiedBy>
  <cp:lastPrinted>2019-09-30T19:08:11Z</cp:lastPrinted>
  <dcterms:created xsi:type="dcterms:W3CDTF">2002-09-29T03:04:10Z</dcterms:created>
  <dcterms:modified xsi:type="dcterms:W3CDTF">2020-03-19T15:24:49Z</dcterms:modified>
  <cp:category/>
  <cp:version/>
  <cp:contentType/>
  <cp:contentStatus/>
</cp:coreProperties>
</file>